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182" documentId="8_{24BEE07D-0514-40A1-A434-B330AD78FEE6}" xr6:coauthVersionLast="47" xr6:coauthVersionMax="47" xr10:uidLastSave="{D30AD4AD-DF20-4359-AB43-0C4011B511A8}"/>
  <bookViews>
    <workbookView xWindow="-103" yWindow="-103" windowWidth="16663" windowHeight="9772" xr2:uid="{6B2B7621-D651-4ABA-AA00-AE046CBB18D9}"/>
  </bookViews>
  <sheets>
    <sheet name="Lisa 3 TI " sheetId="1" r:id="rId1"/>
  </sheets>
  <definedNames>
    <definedName name="_xlnm._FilterDatabase" localSheetId="0" hidden="1">'Lisa 3 TI '!$A$13:$G$35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16" i="1"/>
  <c r="H32" i="1" l="1"/>
  <c r="H21" i="1"/>
  <c r="H20" i="1" s="1"/>
  <c r="H11" i="1"/>
  <c r="H10" i="1"/>
  <c r="H9" i="1"/>
  <c r="H8" i="1"/>
  <c r="H12" i="1" l="1"/>
  <c r="H7" i="1"/>
</calcChain>
</file>

<file path=xl/sharedStrings.xml><?xml version="1.0" encoding="utf-8"?>
<sst xmlns="http://schemas.openxmlformats.org/spreadsheetml/2006/main" count="82" uniqueCount="61">
  <si>
    <t>Tulud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</si>
  <si>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</si>
  <si>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</si>
  <si>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</si>
  <si>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</si>
  <si>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</si>
  <si>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</si>
  <si>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</si>
  <si>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</si>
  <si>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</si>
  <si>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</si>
  <si>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</si>
  <si>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</si>
  <si>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</si>
  <si>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</si>
  <si>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TULUD KOKKU</t>
  </si>
  <si>
    <t>XX010000</t>
  </si>
  <si>
    <t>Programmide ülene</t>
  </si>
  <si>
    <t>KÄIBEMAKS  KOKKU</t>
  </si>
  <si>
    <t>20</t>
  </si>
  <si>
    <t>10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</si>
  <si>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</si>
  <si>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40</t>
  </si>
  <si>
    <t>Saadud välistoetused</t>
  </si>
  <si>
    <t>TULEMUSVALDKOND  HEAOLU</t>
  </si>
  <si>
    <t>HE010103</t>
  </si>
  <si>
    <t>SE070036</t>
  </si>
  <si>
    <t>Töövaidl komisj kaasistujate tasud</t>
  </si>
  <si>
    <t>SE000028</t>
  </si>
  <si>
    <t>Vahendid RKASile</t>
  </si>
  <si>
    <t>EELARVE</t>
  </si>
  <si>
    <t>Tööinspektsioon</t>
  </si>
  <si>
    <t>Tulud kokku</t>
  </si>
  <si>
    <t>Lisa 3</t>
  </si>
  <si>
    <t>Konto</t>
  </si>
  <si>
    <t>359</t>
  </si>
  <si>
    <t>601000</t>
  </si>
  <si>
    <t>61</t>
  </si>
  <si>
    <t>Kulud - tööjõukulud</t>
  </si>
  <si>
    <t>50</t>
  </si>
  <si>
    <t>Kulud - majandamiskulud</t>
  </si>
  <si>
    <t>55</t>
  </si>
  <si>
    <t>4502</t>
  </si>
  <si>
    <t>4500</t>
  </si>
  <si>
    <t>Kvaliteetse tööelu tagamine ja areng</t>
  </si>
  <si>
    <t>Käibemaksukulu majandamiskuludelt</t>
  </si>
  <si>
    <t>TÖÖTURU  PROGRAMMI  KULUD  KOKKU</t>
  </si>
  <si>
    <t>Majandus- ja tööstusministri käskkirja "Majandus- ja Kommunikatsiooni-                                                                                                                                                                                                                                                                                                                                                                                                                         ministeeriumi ja tema valitsemisala asutuste 2026. a eelarvete kinnitamine" juurde</t>
  </si>
  <si>
    <t>2026. aasta riigieelarve seadus (vastu võetud 10.12.2025)</t>
  </si>
  <si>
    <t>3880</t>
  </si>
  <si>
    <t>Trahvid ja muud varalised karistused</t>
  </si>
  <si>
    <t>3888</t>
  </si>
  <si>
    <t>Eespool nimetamata muud tulud</t>
  </si>
  <si>
    <t>60</t>
  </si>
  <si>
    <t>Kulud - muud tegevuskulud</t>
  </si>
  <si>
    <t>IN002000</t>
  </si>
  <si>
    <t>IT investeeringud</t>
  </si>
  <si>
    <t>Kulud - antud tegevuskulude sihtfinantseerimine (TEISi arendused)</t>
  </si>
  <si>
    <t>Kulud - antud põhivara sihtfinantseerimine (TEISi arendused)</t>
  </si>
  <si>
    <t>Kulud - tööjõukulud (TEISi arendused)</t>
  </si>
  <si>
    <t>Kulud - majandamiskulud (TEISi arendused)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</si>
</sst>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5" fillId="0" borderId="0" xfId="1" applyFont="1"/>
    <xf numFmtId="49" fontId="6" fillId="0" borderId="0" xfId="1" applyNumberFormat="1" applyFont="1" applyAlignment="1">
      <alignment horizontal="right"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/>
    <xf numFmtId="3" fontId="7" fillId="0" borderId="0" xfId="1" applyNumberFormat="1" applyFont="1" applyAlignment="1" applyProtection="1">
      <alignment horizontal="right"/>
      <protection hidden="1"/>
    </xf>
    <xf numFmtId="49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 wrapText="1"/>
    </xf>
    <xf numFmtId="3" fontId="8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3" fontId="12" fillId="0" borderId="1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8" fillId="0" borderId="0" xfId="1" applyNumberFormat="1" applyFont="1" applyAlignment="1" applyProtection="1">
      <alignment horizontal="right"/>
      <protection hidden="1"/>
    </xf>
    <xf numFmtId="0" fontId="2" fillId="0" borderId="1" xfId="0" quotePrefix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3" fontId="19" fillId="0" borderId="0" xfId="0" applyNumberFormat="1" applyFont="1"/>
    <xf numFmtId="0" fontId="2" fillId="0" borderId="0" xfId="0" applyFont="1" applyAlignment="1">
      <alignment horizontal="righ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17" fillId="0" borderId="1" xfId="2" applyFont="1" applyBorder="1" applyAlignment="1">
      <alignment horizontal="left" vertical="center" wrapText="1"/>
    </xf>
    <xf numFmtId="0" fontId="17" fillId="0" borderId="2" xfId="1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</cellXfs>
  <cellStyles count="3">
    <cellStyle name="Normaallaad" xfId="0" builtinId="0"/>
    <cellStyle name="Normaallaad 2" xfId="1" xr:uid="{B35D4B3C-4E10-4461-B78D-806DFA58CCF1}"/>
    <cellStyle name="Normaallaad 4" xfId="2" xr:uid="{2D2E689D-7874-443D-A406-5CC41556F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4D9D-6C78-418B-907F-2A58BE272641}">
  <sheetPr>
    <pageSetUpPr fitToPage="1"/>
  </sheetPr>
  <dimension ref="A1:M39"/>
  <sheetViews>
    <sheetView tabSelected="1" topLeftCell="A4" zoomScaleNormal="100" workbookViewId="0">
      <selection activeCell="B7" sqref="B7"/>
    </sheetView>
  </sheetViews>
  <sheetFormatPr defaultRowHeight="14.6" x14ac:dyDescent="0.4"/>
  <cols>
    <col min="1" max="1" width="10.69140625" customWidth="1"/>
    <col min="2" max="2" width="21.3828125" customWidth="1"/>
    <col min="3" max="3" width="7.3828125" style="1" customWidth="1"/>
    <col min="4" max="4" width="8.69140625" bestFit="1" customWidth="1"/>
    <col min="5" max="5" width="26.4609375" customWidth="1"/>
    <col min="6" max="6" width="7.3046875" customWidth="1"/>
    <col min="7" max="7" width="29.3046875" customWidth="1"/>
    <col min="8" max="8" width="11.15234375" customWidth="1"/>
  </cols>
  <sheetData>
    <row r="1" spans="1:13" x14ac:dyDescent="0.4">
      <c r="D1" s="2"/>
      <c r="E1" s="2"/>
      <c r="F1" s="2"/>
      <c r="G1" s="44"/>
      <c r="H1" s="3" t="s">
        <v>33</v>
      </c>
    </row>
    <row r="2" spans="1:13" ht="14.5" customHeight="1" x14ac:dyDescent="0.4">
      <c r="E2" s="47" t="s">
        <v>47</v>
      </c>
      <c r="F2" s="47"/>
      <c r="G2" s="47"/>
      <c r="H2" s="47"/>
      <c r="I2" s="4"/>
      <c r="J2" s="4"/>
      <c r="K2" s="4"/>
      <c r="L2" s="4"/>
      <c r="M2" s="4"/>
    </row>
    <row r="3" spans="1:13" x14ac:dyDescent="0.4">
      <c r="C3" s="4"/>
      <c r="D3" s="26"/>
      <c r="E3" s="47"/>
      <c r="F3" s="47"/>
      <c r="G3" s="47"/>
      <c r="H3" s="47"/>
    </row>
    <row r="4" spans="1:13" x14ac:dyDescent="0.4">
      <c r="C4" s="4"/>
      <c r="D4" s="4"/>
      <c r="E4" s="4"/>
      <c r="F4" s="4"/>
      <c r="G4" s="4"/>
    </row>
    <row r="5" spans="1:13" x14ac:dyDescent="0.4">
      <c r="A5" s="5" t="s">
        <v>31</v>
      </c>
      <c r="G5" s="45"/>
      <c r="H5" s="46"/>
    </row>
    <row r="6" spans="1:13" x14ac:dyDescent="0.4">
      <c r="A6" s="5"/>
      <c r="G6" s="6" t="s">
        <v>0</v>
      </c>
      <c r="H6" s="9">
        <f>+SUBTOTAL(9,H17:H19)</f>
        <v>3340810.0005000001</v>
      </c>
    </row>
    <row r="7" spans="1:13" x14ac:dyDescent="0.4">
      <c r="A7" s="5"/>
      <c r="G7" s="12" t="s">
        <v>32</v>
      </c>
      <c r="H7" s="27">
        <f>SUM(H6)</f>
        <v>3340810.0005000001</v>
      </c>
    </row>
    <row r="8" spans="1:13" x14ac:dyDescent="0.4">
      <c r="A8" s="8"/>
      <c r="G8" s="6" t="s">
        <v>1</v>
      </c>
      <c r="H8" s="9">
        <f>SUMIF($G$22:$G$31,"Investeeringud*",H$22:H$31)</f>
        <v>0</v>
      </c>
    </row>
    <row r="9" spans="1:13" x14ac:dyDescent="0.4">
      <c r="A9" s="8"/>
      <c r="G9" s="10" t="s">
        <v>2</v>
      </c>
      <c r="H9" s="9">
        <f>SUMIF($G$22:$G$31,"Kulud*",H$22:H$31)</f>
        <v>-7858828.404000001</v>
      </c>
    </row>
    <row r="10" spans="1:13" x14ac:dyDescent="0.4">
      <c r="A10" s="8"/>
      <c r="G10" s="11" t="s">
        <v>3</v>
      </c>
      <c r="H10" s="9">
        <f>SUMIF($G$22:$G$31,"Põhivara kulum*",H$22:H$31)</f>
        <v>-9999.9998999999989</v>
      </c>
    </row>
    <row r="11" spans="1:13" x14ac:dyDescent="0.4">
      <c r="A11" s="8"/>
      <c r="G11" s="11" t="s">
        <v>4</v>
      </c>
      <c r="H11" s="9">
        <f>+SUBTOTAL(9, H33:H35)</f>
        <v>-193722.21350000001</v>
      </c>
    </row>
    <row r="12" spans="1:13" x14ac:dyDescent="0.4">
      <c r="A12" s="8"/>
      <c r="G12" s="12" t="s">
        <v>5</v>
      </c>
      <c r="H12" s="13">
        <f>SUM(H8:H11)</f>
        <v>-8062550.6174000008</v>
      </c>
    </row>
    <row r="13" spans="1:13" ht="62.15" x14ac:dyDescent="0.4">
      <c r="A13" s="14" t="s">
        <v>6</v>
      </c>
      <c r="B13" s="14" t="s">
        <v>7</v>
      </c>
      <c r="C13" s="15" t="s">
        <v>8</v>
      </c>
      <c r="D13" s="14" t="s">
        <v>9</v>
      </c>
      <c r="E13" s="14" t="s">
        <v>10</v>
      </c>
      <c r="F13" s="14" t="s">
        <v>34</v>
      </c>
      <c r="G13" s="14" t="s">
        <v>11</v>
      </c>
      <c r="H13" s="29" t="s">
        <v>48</v>
      </c>
    </row>
    <row r="14" spans="1:13" s="21" customFormat="1" x14ac:dyDescent="0.4">
      <c r="A14" s="31"/>
      <c r="B14" s="31"/>
      <c r="C14" s="32"/>
      <c r="D14" s="23"/>
      <c r="E14" s="16"/>
      <c r="F14" s="16"/>
      <c r="G14" s="17" t="s">
        <v>12</v>
      </c>
      <c r="H14" s="24" t="s">
        <v>30</v>
      </c>
    </row>
    <row r="15" spans="1:13" s="21" customFormat="1" ht="22.5" customHeight="1" x14ac:dyDescent="0.4">
      <c r="A15" s="23" t="s">
        <v>13</v>
      </c>
      <c r="B15" s="23" t="s">
        <v>13</v>
      </c>
      <c r="C15" s="33" t="s">
        <v>13</v>
      </c>
      <c r="D15" s="23"/>
      <c r="E15" s="16"/>
      <c r="F15" s="16"/>
      <c r="G15" s="17" t="s">
        <v>14</v>
      </c>
      <c r="H15" s="34">
        <v>2026</v>
      </c>
    </row>
    <row r="16" spans="1:13" s="21" customFormat="1" x14ac:dyDescent="0.4">
      <c r="A16" s="48" t="s">
        <v>15</v>
      </c>
      <c r="B16" s="49"/>
      <c r="C16" s="35"/>
      <c r="D16" s="36"/>
      <c r="E16" s="36"/>
      <c r="F16" s="36"/>
      <c r="G16" s="36"/>
      <c r="H16" s="37">
        <f>+SUBTOTAL(9, H17:H19)</f>
        <v>3340810.0005000001</v>
      </c>
    </row>
    <row r="17" spans="1:9" s="21" customFormat="1" x14ac:dyDescent="0.4">
      <c r="A17" s="18" t="s">
        <v>16</v>
      </c>
      <c r="B17" s="18" t="s">
        <v>17</v>
      </c>
      <c r="C17" s="22">
        <v>10</v>
      </c>
      <c r="D17" s="23"/>
      <c r="E17" s="23"/>
      <c r="F17" s="52" t="s">
        <v>49</v>
      </c>
      <c r="G17" s="53" t="s">
        <v>50</v>
      </c>
      <c r="H17" s="7">
        <v>30000.000100000001</v>
      </c>
    </row>
    <row r="18" spans="1:9" s="21" customFormat="1" x14ac:dyDescent="0.4">
      <c r="A18" s="23"/>
      <c r="B18" s="23"/>
      <c r="C18" s="22">
        <v>10</v>
      </c>
      <c r="D18" s="23"/>
      <c r="E18" s="23"/>
      <c r="F18" s="52" t="s">
        <v>51</v>
      </c>
      <c r="G18" s="30" t="s">
        <v>52</v>
      </c>
      <c r="H18" s="7">
        <v>120000.00020000001</v>
      </c>
    </row>
    <row r="19" spans="1:9" s="21" customFormat="1" x14ac:dyDescent="0.4">
      <c r="A19" s="18"/>
      <c r="B19" s="18"/>
      <c r="C19" s="22" t="s">
        <v>22</v>
      </c>
      <c r="D19" s="23"/>
      <c r="E19" s="23"/>
      <c r="F19" s="28" t="s">
        <v>35</v>
      </c>
      <c r="G19" s="25" t="s">
        <v>23</v>
      </c>
      <c r="H19" s="7">
        <v>3190810.0002000001</v>
      </c>
    </row>
    <row r="20" spans="1:9" s="21" customFormat="1" x14ac:dyDescent="0.4">
      <c r="A20" s="48" t="s">
        <v>24</v>
      </c>
      <c r="B20" s="49"/>
      <c r="C20" s="35"/>
      <c r="D20" s="36"/>
      <c r="E20" s="36"/>
      <c r="F20" s="36"/>
      <c r="G20" s="36"/>
      <c r="H20" s="37">
        <f>+SUBTOTAL(9, H21:H31)</f>
        <v>-7868828.4039000012</v>
      </c>
      <c r="I20" s="20"/>
    </row>
    <row r="21" spans="1:9" s="21" customFormat="1" x14ac:dyDescent="0.4">
      <c r="A21" s="38" t="s">
        <v>46</v>
      </c>
      <c r="B21" s="39"/>
      <c r="C21" s="40"/>
      <c r="D21" s="36"/>
      <c r="E21" s="36"/>
      <c r="F21" s="36"/>
      <c r="G21" s="36"/>
      <c r="H21" s="37">
        <f>+SUBTOTAL(9, H22:H31)</f>
        <v>-7868828.4039000012</v>
      </c>
    </row>
    <row r="22" spans="1:9" s="21" customFormat="1" ht="25.75" x14ac:dyDescent="0.4">
      <c r="A22" s="18" t="s">
        <v>25</v>
      </c>
      <c r="B22" s="26" t="s">
        <v>44</v>
      </c>
      <c r="C22" s="22">
        <v>10</v>
      </c>
      <c r="D22" s="18" t="s">
        <v>26</v>
      </c>
      <c r="E22" s="18" t="s">
        <v>27</v>
      </c>
      <c r="F22" s="28" t="s">
        <v>39</v>
      </c>
      <c r="G22" s="18" t="s">
        <v>38</v>
      </c>
      <c r="H22" s="7">
        <v>-28238.75</v>
      </c>
    </row>
    <row r="23" spans="1:9" s="21" customFormat="1" x14ac:dyDescent="0.4">
      <c r="A23" s="18"/>
      <c r="B23" s="18"/>
      <c r="C23" s="18" t="s">
        <v>19</v>
      </c>
      <c r="D23" s="18"/>
      <c r="E23" s="18"/>
      <c r="F23" s="28" t="s">
        <v>39</v>
      </c>
      <c r="G23" s="18" t="s">
        <v>38</v>
      </c>
      <c r="H23" s="7">
        <v>-2989421.49</v>
      </c>
    </row>
    <row r="24" spans="1:9" s="21" customFormat="1" x14ac:dyDescent="0.4">
      <c r="A24" s="18"/>
      <c r="B24" s="18"/>
      <c r="C24" s="18" t="s">
        <v>19</v>
      </c>
      <c r="D24" s="23"/>
      <c r="E24" s="23"/>
      <c r="F24" s="28" t="s">
        <v>41</v>
      </c>
      <c r="G24" s="18" t="s">
        <v>40</v>
      </c>
      <c r="H24" s="7">
        <v>-344586.50989999995</v>
      </c>
    </row>
    <row r="25" spans="1:9" s="21" customFormat="1" x14ac:dyDescent="0.4">
      <c r="A25" s="18"/>
      <c r="B25" s="18"/>
      <c r="C25" s="18" t="s">
        <v>19</v>
      </c>
      <c r="D25" s="18" t="s">
        <v>28</v>
      </c>
      <c r="E25" s="18" t="s">
        <v>29</v>
      </c>
      <c r="F25" s="28" t="s">
        <v>41</v>
      </c>
      <c r="G25" s="18" t="s">
        <v>40</v>
      </c>
      <c r="H25" s="7">
        <v>-29119.65440000005</v>
      </c>
    </row>
    <row r="26" spans="1:9" s="21" customFormat="1" x14ac:dyDescent="0.4">
      <c r="A26" s="18"/>
      <c r="B26" s="18"/>
      <c r="C26" s="18" t="s">
        <v>19</v>
      </c>
      <c r="D26" s="18"/>
      <c r="E26" s="18"/>
      <c r="F26" s="28" t="s">
        <v>53</v>
      </c>
      <c r="G26" s="18" t="s">
        <v>54</v>
      </c>
      <c r="H26" s="7">
        <v>-4000</v>
      </c>
    </row>
    <row r="27" spans="1:9" s="21" customFormat="1" ht="23.15" x14ac:dyDescent="0.4">
      <c r="A27" s="18"/>
      <c r="B27" s="18"/>
      <c r="C27" s="22">
        <v>40</v>
      </c>
      <c r="D27" s="18"/>
      <c r="E27" s="18"/>
      <c r="F27" s="18" t="s">
        <v>43</v>
      </c>
      <c r="G27" s="54" t="s">
        <v>57</v>
      </c>
      <c r="H27" s="7">
        <v>-943500</v>
      </c>
    </row>
    <row r="28" spans="1:9" s="21" customFormat="1" ht="23.15" x14ac:dyDescent="0.4">
      <c r="A28" s="18"/>
      <c r="B28" s="18"/>
      <c r="C28" s="22">
        <v>40</v>
      </c>
      <c r="D28" s="18" t="s">
        <v>55</v>
      </c>
      <c r="E28" s="18" t="s">
        <v>56</v>
      </c>
      <c r="F28" s="18" t="s">
        <v>42</v>
      </c>
      <c r="G28" s="54" t="s">
        <v>58</v>
      </c>
      <c r="H28" s="7">
        <v>-1799999.9998999999</v>
      </c>
    </row>
    <row r="29" spans="1:9" s="21" customFormat="1" x14ac:dyDescent="0.4">
      <c r="A29" s="18"/>
      <c r="B29" s="18"/>
      <c r="C29" s="22">
        <v>40</v>
      </c>
      <c r="D29" s="18"/>
      <c r="E29" s="18"/>
      <c r="F29" s="18" t="s">
        <v>39</v>
      </c>
      <c r="G29" s="55" t="s">
        <v>59</v>
      </c>
      <c r="H29" s="7">
        <v>-1151999.9998999999</v>
      </c>
    </row>
    <row r="30" spans="1:9" s="21" customFormat="1" x14ac:dyDescent="0.4">
      <c r="A30" s="18"/>
      <c r="B30" s="18"/>
      <c r="C30" s="22">
        <v>40</v>
      </c>
      <c r="D30" s="18"/>
      <c r="E30" s="18"/>
      <c r="F30" s="18" t="s">
        <v>41</v>
      </c>
      <c r="G30" s="55" t="s">
        <v>60</v>
      </c>
      <c r="H30" s="7">
        <v>-567961.99989999994</v>
      </c>
    </row>
    <row r="31" spans="1:9" s="21" customFormat="1" x14ac:dyDescent="0.4">
      <c r="A31" s="18"/>
      <c r="B31" s="18"/>
      <c r="C31" s="22">
        <v>60</v>
      </c>
      <c r="D31" s="18"/>
      <c r="F31" s="28" t="s">
        <v>37</v>
      </c>
      <c r="G31" s="18" t="s">
        <v>3</v>
      </c>
      <c r="H31" s="7">
        <v>-9999.9998999999989</v>
      </c>
    </row>
    <row r="32" spans="1:9" s="43" customFormat="1" x14ac:dyDescent="0.4">
      <c r="A32" s="35" t="s">
        <v>18</v>
      </c>
      <c r="B32" s="41"/>
      <c r="C32" s="42"/>
      <c r="D32" s="41"/>
      <c r="E32" s="41"/>
      <c r="F32" s="41"/>
      <c r="G32" s="41"/>
      <c r="H32" s="37">
        <f>+SUBTOTAL(9, H33:H35)</f>
        <v>-193722.21350000001</v>
      </c>
    </row>
    <row r="33" spans="1:8" s="21" customFormat="1" x14ac:dyDescent="0.4">
      <c r="A33" s="18" t="s">
        <v>16</v>
      </c>
      <c r="B33" s="18" t="s">
        <v>17</v>
      </c>
      <c r="C33" s="18" t="s">
        <v>20</v>
      </c>
      <c r="D33" s="18"/>
      <c r="E33" s="18"/>
      <c r="F33" s="18" t="s">
        <v>36</v>
      </c>
      <c r="G33" s="18" t="s">
        <v>45</v>
      </c>
      <c r="H33" s="7">
        <v>-91895.493600000002</v>
      </c>
    </row>
    <row r="34" spans="1:8" s="21" customFormat="1" x14ac:dyDescent="0.4">
      <c r="A34" s="18"/>
      <c r="B34" s="18"/>
      <c r="C34" s="18" t="s">
        <v>20</v>
      </c>
      <c r="D34" s="18" t="s">
        <v>28</v>
      </c>
      <c r="E34" s="18" t="s">
        <v>29</v>
      </c>
      <c r="F34" s="18" t="s">
        <v>36</v>
      </c>
      <c r="G34" s="18" t="s">
        <v>45</v>
      </c>
      <c r="H34" s="7">
        <v>-6988.719900000011</v>
      </c>
    </row>
    <row r="35" spans="1:8" s="21" customFormat="1" x14ac:dyDescent="0.4">
      <c r="A35" s="18"/>
      <c r="B35" s="18"/>
      <c r="C35" s="22">
        <v>40</v>
      </c>
      <c r="D35" s="18"/>
      <c r="E35" s="18"/>
      <c r="F35" s="18" t="s">
        <v>36</v>
      </c>
      <c r="G35" s="18" t="s">
        <v>45</v>
      </c>
      <c r="H35" s="7">
        <v>-94838</v>
      </c>
    </row>
    <row r="36" spans="1:8" ht="14.5" customHeight="1" x14ac:dyDescent="0.4"/>
    <row r="37" spans="1:8" ht="14.5" customHeight="1" x14ac:dyDescent="0.4">
      <c r="A37" s="50" t="s">
        <v>21</v>
      </c>
      <c r="B37" s="51"/>
      <c r="C37" s="51"/>
      <c r="D37" s="51"/>
      <c r="E37" s="51"/>
      <c r="F37" s="51"/>
      <c r="G37" s="51"/>
      <c r="H37" s="51"/>
    </row>
    <row r="38" spans="1:8" ht="28.95" customHeight="1" x14ac:dyDescent="0.4">
      <c r="A38" s="51"/>
      <c r="B38" s="51"/>
      <c r="C38" s="51"/>
      <c r="D38" s="51"/>
      <c r="E38" s="51"/>
      <c r="F38" s="51"/>
      <c r="G38" s="51"/>
      <c r="H38" s="51"/>
    </row>
    <row r="39" spans="1:8" x14ac:dyDescent="0.4">
      <c r="A39" s="19"/>
      <c r="B39" s="19"/>
      <c r="C39" s="19"/>
      <c r="D39" s="19"/>
      <c r="E39" s="19"/>
      <c r="F39" s="19"/>
      <c r="G39" s="19"/>
    </row>
  </sheetData>
  <autoFilter ref="A13:G35" xr:uid="{00000000-0001-0000-0000-000000000000}"/>
  <mergeCells count="4">
    <mergeCell ref="E2:H3"/>
    <mergeCell ref="A16:B16"/>
    <mergeCell ref="A20:B20"/>
    <mergeCell ref="A37:H38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042C7D-CD65-49A8-9066-B05346E454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F53555-70A0-4772-B045-53A5D5E76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490A52-2BBF-431F-859D-02906A96588F}">
  <ds:schemaRefs>
    <ds:schemaRef ds:uri="http://www.w3.org/XML/1998/namespace"/>
    <ds:schemaRef ds:uri="http://schemas.microsoft.com/office/2006/documentManagement/types"/>
    <ds:schemaRef ds:uri="9b483750-598d-46a0-877d-052f8f804d23"/>
    <ds:schemaRef ds:uri="http://purl.org/dc/dcmitype/"/>
    <ds:schemaRef ds:uri="http://purl.org/dc/terms/"/>
    <ds:schemaRef ds:uri="e6f0d7a7-7317-4211-b722-0acf268d17f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3 TI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2024-01-08T04:31:21Z</cp:lastPrinted>
  <dcterms:created xsi:type="dcterms:W3CDTF">2022-12-27T12:48:44Z</dcterms:created>
  <dcterms:modified xsi:type="dcterms:W3CDTF">2025-12-19T09:22:17Z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2024-12-12T14:04:29Z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356996a4-3850-4f52-839e-1ce5843df7be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